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75" windowWidth="12960" windowHeight="10890" activeTab="0"/>
  </bookViews>
  <sheets>
    <sheet name="Annual Fund Report" sheetId="1" r:id="rId1"/>
  </sheets>
  <definedNames>
    <definedName name="_xlnm.Print_Area" localSheetId="0">'Annual Fund Report'!$A$1:$I$103</definedName>
  </definedNames>
  <calcPr fullCalcOnLoad="1"/>
</workbook>
</file>

<file path=xl/sharedStrings.xml><?xml version="1.0" encoding="utf-8"?>
<sst xmlns="http://schemas.openxmlformats.org/spreadsheetml/2006/main" count="105" uniqueCount="95">
  <si>
    <t xml:space="preserve"> </t>
  </si>
  <si>
    <t>CT</t>
  </si>
  <si>
    <t>MA</t>
  </si>
  <si>
    <t>ME</t>
  </si>
  <si>
    <t>NH</t>
  </si>
  <si>
    <t>RI</t>
  </si>
  <si>
    <t>VT</t>
  </si>
  <si>
    <t>DE</t>
  </si>
  <si>
    <t>NJ</t>
  </si>
  <si>
    <t>NY</t>
  </si>
  <si>
    <t>PA</t>
  </si>
  <si>
    <t>DC</t>
  </si>
  <si>
    <t>MD</t>
  </si>
  <si>
    <t>NC</t>
  </si>
  <si>
    <t>SC</t>
  </si>
  <si>
    <t>VA</t>
  </si>
  <si>
    <t>WV</t>
  </si>
  <si>
    <t>IL</t>
  </si>
  <si>
    <t>IN</t>
  </si>
  <si>
    <t>MI</t>
  </si>
  <si>
    <t>MN</t>
  </si>
  <si>
    <t>OH</t>
  </si>
  <si>
    <t>WI</t>
  </si>
  <si>
    <t>IA</t>
  </si>
  <si>
    <t>KS</t>
  </si>
  <si>
    <t>MO</t>
  </si>
  <si>
    <t>ND</t>
  </si>
  <si>
    <t>NE</t>
  </si>
  <si>
    <t>OK</t>
  </si>
  <si>
    <t>SD</t>
  </si>
  <si>
    <t>AR</t>
  </si>
  <si>
    <t>TX</t>
  </si>
  <si>
    <t>AZ</t>
  </si>
  <si>
    <t>CO</t>
  </si>
  <si>
    <t>NM</t>
  </si>
  <si>
    <t>UT</t>
  </si>
  <si>
    <t>WY</t>
  </si>
  <si>
    <t>CA</t>
  </si>
  <si>
    <t>HI</t>
  </si>
  <si>
    <t>NV</t>
  </si>
  <si>
    <t>AL</t>
  </si>
  <si>
    <t>FL</t>
  </si>
  <si>
    <t>GA</t>
  </si>
  <si>
    <t>KY</t>
  </si>
  <si>
    <t>LA</t>
  </si>
  <si>
    <t>MS</t>
  </si>
  <si>
    <t>TN</t>
  </si>
  <si>
    <t>PR</t>
  </si>
  <si>
    <t>AK</t>
  </si>
  <si>
    <t>ID</t>
  </si>
  <si>
    <t>MT</t>
  </si>
  <si>
    <t>OR</t>
  </si>
  <si>
    <t>WA</t>
  </si>
  <si>
    <t>Total</t>
  </si>
  <si>
    <t>CAN</t>
  </si>
  <si>
    <t>VI</t>
  </si>
  <si>
    <t>Dues</t>
  </si>
  <si>
    <t>Received</t>
  </si>
  <si>
    <t>Sharing</t>
  </si>
  <si>
    <t>Contribs</t>
  </si>
  <si>
    <t>GRAND TOTALS</t>
  </si>
  <si>
    <t>Sub Tot Dist 5</t>
  </si>
  <si>
    <t>Sub Tot Dist 4</t>
  </si>
  <si>
    <t>Sub Tot Dist 6</t>
  </si>
  <si>
    <t>Sub Tot Dist 7</t>
  </si>
  <si>
    <t>Sub Tot Dist 8</t>
  </si>
  <si>
    <t>Sub Tot Dist 9</t>
  </si>
  <si>
    <t>Sub Tot Dist 10</t>
  </si>
  <si>
    <t>Sub Tot Dist 3</t>
  </si>
  <si>
    <t>Sub Tot Dist 2</t>
  </si>
  <si>
    <t>Sub Tot Dist 1</t>
  </si>
  <si>
    <t>District 10</t>
  </si>
  <si>
    <t>District 9</t>
  </si>
  <si>
    <t>District 8</t>
  </si>
  <si>
    <t>International</t>
  </si>
  <si>
    <t>District 7</t>
  </si>
  <si>
    <t>District 6</t>
  </si>
  <si>
    <t>District 5</t>
  </si>
  <si>
    <t>District 4</t>
  </si>
  <si>
    <t>District 3</t>
  </si>
  <si>
    <t>District 2</t>
  </si>
  <si>
    <t>District 1</t>
  </si>
  <si>
    <t>Sub Tot Interntl</t>
  </si>
  <si>
    <t>by District</t>
  </si>
  <si>
    <t>by States</t>
  </si>
  <si>
    <t>Restricted</t>
  </si>
  <si>
    <t>States</t>
  </si>
  <si>
    <t>Within</t>
  </si>
  <si>
    <t>District</t>
  </si>
  <si>
    <t>Research</t>
  </si>
  <si>
    <t>Scholarship</t>
  </si>
  <si>
    <t>by Members</t>
  </si>
  <si>
    <t>2006 Annual Fund Report - All Contributions</t>
  </si>
  <si>
    <t>Unrestricted</t>
  </si>
  <si>
    <t>Contributions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</si>
</sst>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.00"/>
  </numFmts>
  <fonts count="6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42" fontId="0" fillId="0" borderId="0" xfId="0" applyNumberFormat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1" xfId="0" applyNumberFormat="1" applyFont="1" applyBorder="1" applyAlignment="1">
      <alignment horizontal="center"/>
    </xf>
    <xf numFmtId="42" fontId="0" fillId="0" borderId="1" xfId="0" applyNumberFormat="1" applyFont="1" applyBorder="1" applyAlignment="1">
      <alignment horizontal="center"/>
    </xf>
    <xf numFmtId="42" fontId="2" fillId="0" borderId="2" xfId="0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>
      <alignment horizontal="center"/>
    </xf>
    <xf numFmtId="0" fontId="2" fillId="0" borderId="3" xfId="0" applyNumberFormat="1" applyFont="1" applyFill="1" applyBorder="1" applyAlignment="1">
      <alignment horizontal="center"/>
    </xf>
    <xf numFmtId="42" fontId="2" fillId="0" borderId="3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42" fontId="0" fillId="0" borderId="1" xfId="0" applyNumberFormat="1" applyFont="1" applyFill="1" applyBorder="1" applyAlignment="1">
      <alignment horizontal="center"/>
    </xf>
    <xf numFmtId="42" fontId="0" fillId="0" borderId="0" xfId="0" applyNumberFormat="1" applyFill="1" applyAlignment="1">
      <alignment horizontal="center"/>
    </xf>
    <xf numFmtId="14" fontId="3" fillId="0" borderId="2" xfId="0" applyNumberFormat="1" applyFont="1" applyFill="1" applyBorder="1" applyAlignment="1">
      <alignment horizontal="center"/>
    </xf>
    <xf numFmtId="0" fontId="2" fillId="2" borderId="4" xfId="0" applyNumberFormat="1" applyFont="1" applyFill="1" applyBorder="1" applyAlignment="1">
      <alignment horizontal="center"/>
    </xf>
    <xf numFmtId="42" fontId="0" fillId="2" borderId="5" xfId="0" applyNumberFormat="1" applyFont="1" applyFill="1" applyBorder="1" applyAlignment="1">
      <alignment horizontal="center"/>
    </xf>
    <xf numFmtId="42" fontId="0" fillId="2" borderId="6" xfId="0" applyNumberFormat="1" applyFont="1" applyFill="1" applyBorder="1" applyAlignment="1">
      <alignment horizontal="center"/>
    </xf>
    <xf numFmtId="0" fontId="2" fillId="2" borderId="4" xfId="0" applyNumberFormat="1" applyFont="1" applyFill="1" applyBorder="1" applyAlignment="1">
      <alignment horizontal="left"/>
    </xf>
    <xf numFmtId="42" fontId="0" fillId="0" borderId="0" xfId="0" applyNumberFormat="1" applyBorder="1" applyAlignment="1">
      <alignment horizontal="center"/>
    </xf>
    <xf numFmtId="42" fontId="0" fillId="2" borderId="5" xfId="0" applyNumberFormat="1" applyFont="1" applyFill="1" applyBorder="1" applyAlignment="1">
      <alignment/>
    </xf>
    <xf numFmtId="42" fontId="0" fillId="0" borderId="1" xfId="0" applyNumberFormat="1" applyFont="1" applyFill="1" applyBorder="1" applyAlignment="1">
      <alignment/>
    </xf>
    <xf numFmtId="42" fontId="0" fillId="0" borderId="1" xfId="0" applyNumberFormat="1" applyFont="1" applyBorder="1" applyAlignment="1">
      <alignment/>
    </xf>
    <xf numFmtId="42" fontId="0" fillId="0" borderId="0" xfId="0" applyNumberFormat="1" applyAlignment="1">
      <alignment/>
    </xf>
    <xf numFmtId="42" fontId="0" fillId="0" borderId="0" xfId="0" applyNumberFormat="1" applyFont="1" applyBorder="1" applyAlignment="1">
      <alignment horizontal="center"/>
    </xf>
    <xf numFmtId="42" fontId="1" fillId="0" borderId="7" xfId="0" applyNumberFormat="1" applyFont="1" applyFill="1" applyBorder="1" applyAlignment="1">
      <alignment horizontal="center"/>
    </xf>
    <xf numFmtId="42" fontId="1" fillId="0" borderId="8" xfId="0" applyNumberFormat="1" applyFont="1" applyFill="1" applyBorder="1" applyAlignment="1">
      <alignment horizontal="center"/>
    </xf>
    <xf numFmtId="42" fontId="1" fillId="0" borderId="8" xfId="0" applyNumberFormat="1" applyFont="1" applyFill="1" applyBorder="1" applyAlignment="1">
      <alignment/>
    </xf>
    <xf numFmtId="42" fontId="1" fillId="0" borderId="9" xfId="0" applyNumberFormat="1" applyFont="1" applyFill="1" applyBorder="1" applyAlignment="1">
      <alignment horizontal="center"/>
    </xf>
    <xf numFmtId="42" fontId="0" fillId="0" borderId="0" xfId="0" applyNumberFormat="1" applyBorder="1" applyAlignment="1">
      <alignment/>
    </xf>
    <xf numFmtId="42" fontId="0" fillId="0" borderId="0" xfId="0" applyNumberFormat="1" applyFill="1" applyAlignment="1">
      <alignment/>
    </xf>
    <xf numFmtId="42" fontId="0" fillId="0" borderId="0" xfId="0" applyNumberFormat="1" applyFill="1" applyBorder="1" applyAlignment="1">
      <alignment/>
    </xf>
    <xf numFmtId="42" fontId="0" fillId="0" borderId="2" xfId="0" applyNumberFormat="1" applyFont="1" applyFill="1" applyBorder="1" applyAlignment="1">
      <alignment horizontal="center"/>
    </xf>
    <xf numFmtId="42" fontId="0" fillId="0" borderId="0" xfId="0" applyNumberFormat="1" applyFont="1" applyFill="1" applyBorder="1" applyAlignment="1">
      <alignment horizontal="center"/>
    </xf>
    <xf numFmtId="42" fontId="0" fillId="0" borderId="3" xfId="0" applyNumberFormat="1" applyFont="1" applyFill="1" applyBorder="1" applyAlignment="1">
      <alignment horizontal="center"/>
    </xf>
    <xf numFmtId="0" fontId="0" fillId="0" borderId="3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42" fontId="0" fillId="0" borderId="5" xfId="0" applyNumberFormat="1" applyFill="1" applyBorder="1" applyAlignment="1">
      <alignment/>
    </xf>
    <xf numFmtId="42" fontId="2" fillId="0" borderId="1" xfId="0" applyNumberFormat="1" applyFont="1" applyFill="1" applyBorder="1" applyAlignment="1">
      <alignment horizontal="center"/>
    </xf>
    <xf numFmtId="42" fontId="2" fillId="0" borderId="4" xfId="0" applyNumberFormat="1" applyFont="1" applyBorder="1" applyAlignment="1">
      <alignment horizontal="center"/>
    </xf>
    <xf numFmtId="42" fontId="0" fillId="0" borderId="2" xfId="0" applyNumberFormat="1" applyBorder="1" applyAlignment="1">
      <alignment/>
    </xf>
    <xf numFmtId="9" fontId="0" fillId="0" borderId="0" xfId="21" applyAlignment="1">
      <alignment/>
    </xf>
    <xf numFmtId="0" fontId="2" fillId="0" borderId="4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0" borderId="4" xfId="0" applyNumberFormat="1" applyFont="1" applyFill="1" applyBorder="1" applyAlignment="1">
      <alignment horizontal="center"/>
    </xf>
    <xf numFmtId="0" fontId="2" fillId="0" borderId="6" xfId="0" applyNumberFormat="1" applyFont="1" applyFill="1" applyBorder="1" applyAlignment="1">
      <alignment horizontal="center"/>
    </xf>
    <xf numFmtId="42" fontId="1" fillId="0" borderId="10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5"/>
  <sheetViews>
    <sheetView tabSelected="1"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J75" sqref="J75"/>
    </sheetView>
  </sheetViews>
  <sheetFormatPr defaultColWidth="9.140625" defaultRowHeight="12.75"/>
  <cols>
    <col min="1" max="1" width="6.7109375" style="2" customWidth="1"/>
    <col min="2" max="2" width="10.140625" style="1" customWidth="1"/>
    <col min="3" max="3" width="10.140625" style="21" customWidth="1"/>
    <col min="4" max="4" width="11.28125" style="28" customWidth="1"/>
    <col min="5" max="5" width="11.00390625" style="28" customWidth="1"/>
    <col min="6" max="6" width="10.8515625" style="28" customWidth="1"/>
    <col min="7" max="7" width="11.57421875" style="11" customWidth="1"/>
    <col min="8" max="8" width="11.28125" style="11" customWidth="1"/>
    <col min="9" max="9" width="10.7109375" style="1" customWidth="1"/>
    <col min="10" max="10" width="9.7109375" style="21" bestFit="1" customWidth="1"/>
    <col min="11" max="11" width="8.7109375" style="21" customWidth="1"/>
    <col min="12" max="12" width="9.8515625" style="21" customWidth="1"/>
    <col min="13" max="14" width="8.7109375" style="27" customWidth="1"/>
    <col min="15" max="16" width="8.7109375" style="21" customWidth="1"/>
    <col min="17" max="17" width="9.140625" style="1" customWidth="1"/>
    <col min="18" max="18" width="10.28125" style="1" customWidth="1"/>
    <col min="19" max="16384" width="9.140625" style="1" customWidth="1"/>
  </cols>
  <sheetData>
    <row r="1" spans="1:9" ht="19.5" customHeight="1">
      <c r="A1" s="44" t="s">
        <v>92</v>
      </c>
      <c r="B1" s="44"/>
      <c r="C1" s="44"/>
      <c r="D1" s="44"/>
      <c r="E1" s="44"/>
      <c r="F1" s="44"/>
      <c r="G1" s="44"/>
      <c r="H1" s="44"/>
      <c r="I1" s="44"/>
    </row>
    <row r="2" spans="1:9" ht="19.5" customHeight="1">
      <c r="A2" s="23"/>
      <c r="B2" s="24"/>
      <c r="C2" s="25"/>
      <c r="D2" s="25"/>
      <c r="E2" s="25"/>
      <c r="F2" s="25"/>
      <c r="G2" s="24"/>
      <c r="H2" s="24"/>
      <c r="I2" s="26"/>
    </row>
    <row r="3" spans="1:16" ht="12.75" customHeight="1">
      <c r="A3" s="5"/>
      <c r="B3" s="30" t="s">
        <v>86</v>
      </c>
      <c r="C3" s="30" t="s">
        <v>56</v>
      </c>
      <c r="D3" s="31" t="s">
        <v>93</v>
      </c>
      <c r="E3" s="30" t="s">
        <v>93</v>
      </c>
      <c r="F3" s="30" t="s">
        <v>93</v>
      </c>
      <c r="G3" s="31" t="s">
        <v>85</v>
      </c>
      <c r="H3" s="30" t="s">
        <v>85</v>
      </c>
      <c r="I3" s="12" t="s">
        <v>53</v>
      </c>
      <c r="J3" s="1"/>
      <c r="K3" s="1"/>
      <c r="L3" s="1"/>
      <c r="M3" s="17"/>
      <c r="N3" s="17"/>
      <c r="O3" s="1"/>
      <c r="P3" s="1"/>
    </row>
    <row r="4" spans="1:16" ht="12.75" customHeight="1">
      <c r="A4" s="6"/>
      <c r="B4" s="30" t="s">
        <v>87</v>
      </c>
      <c r="C4" s="30" t="s">
        <v>58</v>
      </c>
      <c r="D4" s="30" t="s">
        <v>94</v>
      </c>
      <c r="E4" s="30" t="s">
        <v>94</v>
      </c>
      <c r="F4" s="30" t="s">
        <v>94</v>
      </c>
      <c r="G4" s="31" t="s">
        <v>89</v>
      </c>
      <c r="H4" s="30" t="s">
        <v>90</v>
      </c>
      <c r="I4" s="5" t="s">
        <v>59</v>
      </c>
      <c r="J4" s="1"/>
      <c r="K4" s="1"/>
      <c r="L4" s="1"/>
      <c r="M4" s="17"/>
      <c r="N4" s="17"/>
      <c r="O4" s="1"/>
      <c r="P4" s="1"/>
    </row>
    <row r="5" spans="1:16" ht="12.75">
      <c r="A5" s="7"/>
      <c r="B5" s="32" t="s">
        <v>88</v>
      </c>
      <c r="C5" s="33" t="s">
        <v>59</v>
      </c>
      <c r="D5" s="34" t="s">
        <v>83</v>
      </c>
      <c r="E5" s="33" t="s">
        <v>84</v>
      </c>
      <c r="F5" s="32" t="s">
        <v>91</v>
      </c>
      <c r="G5" s="31" t="s">
        <v>59</v>
      </c>
      <c r="H5" s="32" t="s">
        <v>59</v>
      </c>
      <c r="I5" s="8" t="s">
        <v>57</v>
      </c>
      <c r="J5" s="1"/>
      <c r="K5" s="1"/>
      <c r="L5" s="1"/>
      <c r="M5" s="17"/>
      <c r="N5" s="17"/>
      <c r="O5" s="1"/>
      <c r="P5" s="1"/>
    </row>
    <row r="6" spans="1:9" ht="12.75">
      <c r="A6" s="13"/>
      <c r="B6" s="14"/>
      <c r="C6" s="18"/>
      <c r="D6" s="18"/>
      <c r="E6" s="18"/>
      <c r="F6" s="18"/>
      <c r="G6" s="14"/>
      <c r="H6" s="14"/>
      <c r="I6" s="15"/>
    </row>
    <row r="7" spans="1:16" s="11" customFormat="1" ht="12.75">
      <c r="A7" s="42" t="s">
        <v>81</v>
      </c>
      <c r="B7" s="43"/>
      <c r="C7" s="19">
        <v>9215</v>
      </c>
      <c r="D7" s="19">
        <v>0</v>
      </c>
      <c r="E7" s="19"/>
      <c r="F7" s="19"/>
      <c r="G7" s="10">
        <v>0</v>
      </c>
      <c r="H7" s="10">
        <v>1200</v>
      </c>
      <c r="I7" s="10">
        <f>SUM(C7:H7)</f>
        <v>10415</v>
      </c>
      <c r="J7" s="28"/>
      <c r="K7" s="28"/>
      <c r="L7" s="28"/>
      <c r="M7" s="29"/>
      <c r="N7" s="29"/>
      <c r="O7" s="21"/>
      <c r="P7" s="28"/>
    </row>
    <row r="8" spans="1:9" ht="12.75">
      <c r="A8" s="9"/>
      <c r="B8" s="10" t="s">
        <v>1</v>
      </c>
      <c r="C8" s="19"/>
      <c r="D8" s="19"/>
      <c r="E8" s="19">
        <v>0</v>
      </c>
      <c r="F8" s="35">
        <v>335</v>
      </c>
      <c r="G8" s="10"/>
      <c r="H8" s="10">
        <v>0</v>
      </c>
      <c r="I8" s="10">
        <f aca="true" t="shared" si="0" ref="I8:I14">SUM(C8:H8)</f>
        <v>335</v>
      </c>
    </row>
    <row r="9" spans="1:9" ht="12.75">
      <c r="A9" s="9"/>
      <c r="B9" s="10" t="s">
        <v>2</v>
      </c>
      <c r="C9" s="19"/>
      <c r="D9" s="19"/>
      <c r="E9" s="19">
        <v>1000</v>
      </c>
      <c r="F9" s="35">
        <v>967</v>
      </c>
      <c r="G9" s="10"/>
      <c r="H9" s="10">
        <v>150</v>
      </c>
      <c r="I9" s="10">
        <f t="shared" si="0"/>
        <v>2117</v>
      </c>
    </row>
    <row r="10" spans="1:9" ht="12.75">
      <c r="A10" s="9"/>
      <c r="B10" s="10" t="s">
        <v>3</v>
      </c>
      <c r="C10" s="19"/>
      <c r="D10" s="19"/>
      <c r="E10" s="19">
        <v>0</v>
      </c>
      <c r="F10" s="35">
        <v>212</v>
      </c>
      <c r="G10" s="10"/>
      <c r="H10" s="10">
        <v>0</v>
      </c>
      <c r="I10" s="10">
        <f t="shared" si="0"/>
        <v>212</v>
      </c>
    </row>
    <row r="11" spans="1:9" ht="12.75">
      <c r="A11" s="9"/>
      <c r="B11" s="10" t="s">
        <v>4</v>
      </c>
      <c r="C11" s="19"/>
      <c r="D11" s="19"/>
      <c r="E11" s="19">
        <v>300</v>
      </c>
      <c r="F11" s="35">
        <v>67</v>
      </c>
      <c r="G11" s="10"/>
      <c r="H11" s="10">
        <v>100</v>
      </c>
      <c r="I11" s="10">
        <f t="shared" si="0"/>
        <v>467</v>
      </c>
    </row>
    <row r="12" spans="1:9" ht="12.75">
      <c r="A12" s="9"/>
      <c r="B12" s="10" t="s">
        <v>5</v>
      </c>
      <c r="C12" s="19"/>
      <c r="D12" s="19"/>
      <c r="E12" s="19">
        <v>250</v>
      </c>
      <c r="F12" s="35">
        <v>115</v>
      </c>
      <c r="G12" s="10"/>
      <c r="H12" s="10">
        <v>100</v>
      </c>
      <c r="I12" s="10">
        <f t="shared" si="0"/>
        <v>465</v>
      </c>
    </row>
    <row r="13" spans="1:9" ht="12.75">
      <c r="A13" s="9"/>
      <c r="B13" s="10" t="s">
        <v>6</v>
      </c>
      <c r="C13" s="19"/>
      <c r="D13" s="19"/>
      <c r="E13" s="19">
        <v>0</v>
      </c>
      <c r="F13" s="35">
        <v>82.5</v>
      </c>
      <c r="G13" s="10"/>
      <c r="H13" s="10">
        <v>0</v>
      </c>
      <c r="I13" s="10">
        <f t="shared" si="0"/>
        <v>82.5</v>
      </c>
    </row>
    <row r="14" spans="1:9" ht="12.75">
      <c r="A14" s="9"/>
      <c r="B14" s="10" t="s">
        <v>54</v>
      </c>
      <c r="C14" s="19"/>
      <c r="D14" s="19"/>
      <c r="E14" s="19"/>
      <c r="F14" s="35">
        <v>0</v>
      </c>
      <c r="G14" s="10"/>
      <c r="H14" s="10">
        <v>0</v>
      </c>
      <c r="I14" s="10">
        <f t="shared" si="0"/>
        <v>0</v>
      </c>
    </row>
    <row r="15" spans="1:11" ht="12.75">
      <c r="A15" s="42" t="s">
        <v>70</v>
      </c>
      <c r="B15" s="43"/>
      <c r="C15" s="19">
        <f aca="true" t="shared" si="1" ref="C15:H15">SUM(C7:C14)</f>
        <v>9215</v>
      </c>
      <c r="D15" s="19">
        <f t="shared" si="1"/>
        <v>0</v>
      </c>
      <c r="E15" s="19">
        <f t="shared" si="1"/>
        <v>1550</v>
      </c>
      <c r="F15" s="19">
        <f t="shared" si="1"/>
        <v>1778.5</v>
      </c>
      <c r="G15" s="10">
        <f t="shared" si="1"/>
        <v>0</v>
      </c>
      <c r="H15" s="10">
        <f t="shared" si="1"/>
        <v>1550</v>
      </c>
      <c r="I15" s="36">
        <f>SUM(C15:H15)</f>
        <v>14093.5</v>
      </c>
      <c r="J15" s="38">
        <v>8385.618139048614</v>
      </c>
      <c r="K15" s="39">
        <f>I15/J15</f>
        <v>1.6806751471751336</v>
      </c>
    </row>
    <row r="16" spans="1:9" ht="12.75">
      <c r="A16" s="13"/>
      <c r="B16" s="14"/>
      <c r="C16" s="18"/>
      <c r="D16" s="18"/>
      <c r="E16" s="18"/>
      <c r="F16" s="18"/>
      <c r="G16" s="14"/>
      <c r="H16" s="14"/>
      <c r="I16" s="15"/>
    </row>
    <row r="17" spans="1:16" s="11" customFormat="1" ht="12.75">
      <c r="A17" s="42" t="s">
        <v>80</v>
      </c>
      <c r="B17" s="43"/>
      <c r="C17" s="19">
        <v>15623</v>
      </c>
      <c r="D17" s="19">
        <v>0</v>
      </c>
      <c r="E17" s="19"/>
      <c r="F17" s="19"/>
      <c r="G17" s="10">
        <v>0</v>
      </c>
      <c r="H17" s="10">
        <v>1200</v>
      </c>
      <c r="I17" s="10">
        <f aca="true" t="shared" si="2" ref="I17:I22">SUM(C17:H17)</f>
        <v>16823</v>
      </c>
      <c r="J17" s="28"/>
      <c r="K17" s="28"/>
      <c r="L17" s="28"/>
      <c r="M17" s="29"/>
      <c r="N17" s="29"/>
      <c r="O17" s="28"/>
      <c r="P17" s="28"/>
    </row>
    <row r="18" spans="1:9" ht="12.75">
      <c r="A18" s="9"/>
      <c r="B18" s="10" t="s">
        <v>7</v>
      </c>
      <c r="C18" s="19"/>
      <c r="D18" s="19"/>
      <c r="E18" s="19">
        <v>0</v>
      </c>
      <c r="F18" s="35">
        <v>80</v>
      </c>
      <c r="G18" s="10"/>
      <c r="H18" s="10">
        <v>0</v>
      </c>
      <c r="I18" s="10">
        <f t="shared" si="2"/>
        <v>80</v>
      </c>
    </row>
    <row r="19" spans="1:9" ht="12.75">
      <c r="A19" s="9"/>
      <c r="B19" s="10" t="s">
        <v>8</v>
      </c>
      <c r="C19" s="19"/>
      <c r="D19" s="19"/>
      <c r="E19" s="19">
        <v>0</v>
      </c>
      <c r="F19" s="35">
        <v>475</v>
      </c>
      <c r="G19" s="10">
        <v>7150</v>
      </c>
      <c r="H19" s="10">
        <v>400</v>
      </c>
      <c r="I19" s="10">
        <f t="shared" si="2"/>
        <v>8025</v>
      </c>
    </row>
    <row r="20" spans="1:9" ht="12.75">
      <c r="A20" s="9"/>
      <c r="B20" s="10" t="s">
        <v>9</v>
      </c>
      <c r="C20" s="19"/>
      <c r="D20" s="19"/>
      <c r="E20" s="19">
        <v>0</v>
      </c>
      <c r="F20" s="35">
        <v>757</v>
      </c>
      <c r="G20" s="10"/>
      <c r="H20" s="10">
        <v>250</v>
      </c>
      <c r="I20" s="10">
        <f t="shared" si="2"/>
        <v>1007</v>
      </c>
    </row>
    <row r="21" spans="1:9" ht="12.75">
      <c r="A21" s="9"/>
      <c r="B21" s="10" t="s">
        <v>10</v>
      </c>
      <c r="C21" s="19"/>
      <c r="D21" s="19"/>
      <c r="E21" s="19">
        <v>1000</v>
      </c>
      <c r="F21" s="35">
        <v>1364</v>
      </c>
      <c r="G21" s="10"/>
      <c r="H21" s="10">
        <v>150</v>
      </c>
      <c r="I21" s="10">
        <f t="shared" si="2"/>
        <v>2514</v>
      </c>
    </row>
    <row r="22" spans="1:11" ht="12.75">
      <c r="A22" s="42" t="s">
        <v>69</v>
      </c>
      <c r="B22" s="43"/>
      <c r="C22" s="19">
        <f aca="true" t="shared" si="3" ref="C22:H22">SUM(C17:C21)</f>
        <v>15623</v>
      </c>
      <c r="D22" s="19">
        <f t="shared" si="3"/>
        <v>0</v>
      </c>
      <c r="E22" s="19">
        <f t="shared" si="3"/>
        <v>1000</v>
      </c>
      <c r="F22" s="19">
        <f t="shared" si="3"/>
        <v>2676</v>
      </c>
      <c r="G22" s="10">
        <f t="shared" si="3"/>
        <v>7150</v>
      </c>
      <c r="H22" s="10">
        <f t="shared" si="3"/>
        <v>2000</v>
      </c>
      <c r="I22" s="36">
        <f t="shared" si="2"/>
        <v>28449</v>
      </c>
      <c r="J22" s="21">
        <v>18107.292211186617</v>
      </c>
      <c r="K22" s="39">
        <f>I22/J22</f>
        <v>1.5711349697236516</v>
      </c>
    </row>
    <row r="23" spans="1:9" ht="12.75">
      <c r="A23" s="13"/>
      <c r="B23" s="14"/>
      <c r="C23" s="18"/>
      <c r="D23" s="18"/>
      <c r="E23" s="18"/>
      <c r="F23" s="18"/>
      <c r="G23" s="14"/>
      <c r="H23" s="14"/>
      <c r="I23" s="15"/>
    </row>
    <row r="24" spans="1:16" s="11" customFormat="1" ht="12.75">
      <c r="A24" s="42" t="s">
        <v>79</v>
      </c>
      <c r="B24" s="43"/>
      <c r="C24" s="19">
        <v>7478</v>
      </c>
      <c r="D24" s="19">
        <v>60</v>
      </c>
      <c r="E24" s="19"/>
      <c r="F24" s="19"/>
      <c r="G24" s="10">
        <v>0</v>
      </c>
      <c r="H24" s="10">
        <v>2200</v>
      </c>
      <c r="I24" s="10">
        <f aca="true" t="shared" si="4" ref="I24:I30">SUM(C24:H24)</f>
        <v>9738</v>
      </c>
      <c r="J24" s="28"/>
      <c r="K24" s="28"/>
      <c r="L24" s="28"/>
      <c r="M24" s="29"/>
      <c r="N24" s="29"/>
      <c r="O24" s="28"/>
      <c r="P24" s="28"/>
    </row>
    <row r="25" spans="1:9" ht="12.75">
      <c r="A25" s="9"/>
      <c r="B25" s="10" t="s">
        <v>11</v>
      </c>
      <c r="C25" s="19"/>
      <c r="D25" s="19"/>
      <c r="E25" s="19">
        <v>0</v>
      </c>
      <c r="F25" s="35">
        <v>30</v>
      </c>
      <c r="G25" s="10"/>
      <c r="H25" s="10">
        <v>0</v>
      </c>
      <c r="I25" s="10">
        <f t="shared" si="4"/>
        <v>30</v>
      </c>
    </row>
    <row r="26" spans="1:9" ht="12.75">
      <c r="A26" s="9"/>
      <c r="B26" s="10" t="s">
        <v>12</v>
      </c>
      <c r="C26" s="19"/>
      <c r="D26" s="19"/>
      <c r="E26" s="19">
        <v>200</v>
      </c>
      <c r="F26" s="35">
        <v>536</v>
      </c>
      <c r="G26" s="10"/>
      <c r="H26" s="10">
        <v>0</v>
      </c>
      <c r="I26" s="10">
        <f t="shared" si="4"/>
        <v>736</v>
      </c>
    </row>
    <row r="27" spans="1:9" ht="12.75">
      <c r="A27" s="9"/>
      <c r="B27" s="10" t="s">
        <v>13</v>
      </c>
      <c r="C27" s="19"/>
      <c r="D27" s="19"/>
      <c r="E27" s="19">
        <v>250</v>
      </c>
      <c r="F27" s="35">
        <v>573</v>
      </c>
      <c r="G27" s="10"/>
      <c r="H27" s="10">
        <v>450</v>
      </c>
      <c r="I27" s="10">
        <f t="shared" si="4"/>
        <v>1273</v>
      </c>
    </row>
    <row r="28" spans="1:9" ht="12.75">
      <c r="A28" s="9"/>
      <c r="B28" s="10" t="s">
        <v>14</v>
      </c>
      <c r="C28" s="19"/>
      <c r="D28" s="19"/>
      <c r="E28" s="19">
        <v>0</v>
      </c>
      <c r="F28" s="35">
        <v>85</v>
      </c>
      <c r="G28" s="10"/>
      <c r="H28" s="10">
        <v>0</v>
      </c>
      <c r="I28" s="10">
        <f t="shared" si="4"/>
        <v>85</v>
      </c>
    </row>
    <row r="29" spans="1:9" ht="12.75">
      <c r="A29" s="9"/>
      <c r="B29" s="10" t="s">
        <v>15</v>
      </c>
      <c r="C29" s="19"/>
      <c r="D29" s="19"/>
      <c r="E29" s="19">
        <v>1000</v>
      </c>
      <c r="F29" s="35">
        <v>1003</v>
      </c>
      <c r="G29" s="10"/>
      <c r="H29" s="10">
        <v>100</v>
      </c>
      <c r="I29" s="10">
        <f t="shared" si="4"/>
        <v>2103</v>
      </c>
    </row>
    <row r="30" spans="1:9" ht="12.75">
      <c r="A30" s="9"/>
      <c r="B30" s="10" t="s">
        <v>16</v>
      </c>
      <c r="C30" s="19"/>
      <c r="D30" s="19"/>
      <c r="E30" s="19">
        <v>100</v>
      </c>
      <c r="F30" s="35">
        <v>197</v>
      </c>
      <c r="G30" s="10"/>
      <c r="H30" s="10">
        <v>0</v>
      </c>
      <c r="I30" s="10">
        <f t="shared" si="4"/>
        <v>297</v>
      </c>
    </row>
    <row r="31" spans="1:11" ht="12.75">
      <c r="A31" s="42" t="s">
        <v>68</v>
      </c>
      <c r="B31" s="43"/>
      <c r="C31" s="19">
        <f aca="true" t="shared" si="5" ref="C31:H31">SUM(C24:C30)</f>
        <v>7478</v>
      </c>
      <c r="D31" s="19">
        <f t="shared" si="5"/>
        <v>60</v>
      </c>
      <c r="E31" s="19">
        <f t="shared" si="5"/>
        <v>1550</v>
      </c>
      <c r="F31" s="19">
        <f t="shared" si="5"/>
        <v>2424</v>
      </c>
      <c r="G31" s="10">
        <f t="shared" si="5"/>
        <v>0</v>
      </c>
      <c r="H31" s="10">
        <f t="shared" si="5"/>
        <v>2750</v>
      </c>
      <c r="I31" s="36">
        <f>SUM(C31:H31)</f>
        <v>14262</v>
      </c>
      <c r="J31" s="21">
        <v>13763.035807631992</v>
      </c>
      <c r="K31" s="39">
        <f>I31/J31</f>
        <v>1.0362539340405783</v>
      </c>
    </row>
    <row r="32" spans="1:9" ht="12.75">
      <c r="A32" s="13"/>
      <c r="B32" s="14"/>
      <c r="C32" s="18"/>
      <c r="D32" s="18"/>
      <c r="E32" s="18"/>
      <c r="F32" s="18"/>
      <c r="G32" s="14"/>
      <c r="H32" s="14"/>
      <c r="I32" s="15"/>
    </row>
    <row r="33" spans="1:16" s="11" customFormat="1" ht="12.75">
      <c r="A33" s="42" t="s">
        <v>78</v>
      </c>
      <c r="B33" s="43"/>
      <c r="C33" s="19">
        <v>518</v>
      </c>
      <c r="D33" s="19">
        <v>5345</v>
      </c>
      <c r="E33" s="19"/>
      <c r="F33" s="19"/>
      <c r="G33" s="10">
        <v>0</v>
      </c>
      <c r="H33" s="10">
        <v>200</v>
      </c>
      <c r="I33" s="10">
        <f aca="true" t="shared" si="6" ref="I33:I40">SUM(C33:H33)</f>
        <v>6063</v>
      </c>
      <c r="J33" s="28"/>
      <c r="K33" s="28"/>
      <c r="L33" s="28"/>
      <c r="M33" s="29"/>
      <c r="N33" s="29"/>
      <c r="O33" s="28"/>
      <c r="P33" s="28"/>
    </row>
    <row r="34" spans="1:9" ht="12.75">
      <c r="A34" s="9"/>
      <c r="B34" s="10" t="s">
        <v>17</v>
      </c>
      <c r="C34" s="19"/>
      <c r="D34" s="19"/>
      <c r="E34" s="19">
        <v>0</v>
      </c>
      <c r="F34" s="35">
        <v>850</v>
      </c>
      <c r="G34" s="10"/>
      <c r="H34" s="10">
        <v>700</v>
      </c>
      <c r="I34" s="10">
        <f t="shared" si="6"/>
        <v>1550</v>
      </c>
    </row>
    <row r="35" spans="1:9" ht="12.75">
      <c r="A35" s="9"/>
      <c r="B35" s="10" t="s">
        <v>18</v>
      </c>
      <c r="C35" s="19"/>
      <c r="D35" s="19"/>
      <c r="E35" s="19">
        <v>0</v>
      </c>
      <c r="F35" s="35">
        <v>555</v>
      </c>
      <c r="G35" s="10"/>
      <c r="H35" s="10">
        <v>475</v>
      </c>
      <c r="I35" s="10">
        <f t="shared" si="6"/>
        <v>1030</v>
      </c>
    </row>
    <row r="36" spans="1:9" ht="12.75">
      <c r="A36" s="9"/>
      <c r="B36" s="10" t="s">
        <v>19</v>
      </c>
      <c r="C36" s="19"/>
      <c r="D36" s="19"/>
      <c r="E36" s="19">
        <v>0</v>
      </c>
      <c r="F36" s="35">
        <v>660</v>
      </c>
      <c r="G36" s="10"/>
      <c r="H36" s="10">
        <v>2709</v>
      </c>
      <c r="I36" s="10">
        <f t="shared" si="6"/>
        <v>3369</v>
      </c>
    </row>
    <row r="37" spans="1:9" ht="12.75">
      <c r="A37" s="9"/>
      <c r="B37" s="10" t="s">
        <v>20</v>
      </c>
      <c r="C37" s="19"/>
      <c r="D37" s="19"/>
      <c r="E37" s="19">
        <v>0</v>
      </c>
      <c r="F37" s="35">
        <v>275</v>
      </c>
      <c r="G37" s="10"/>
      <c r="H37" s="10">
        <v>0</v>
      </c>
      <c r="I37" s="10">
        <f t="shared" si="6"/>
        <v>275</v>
      </c>
    </row>
    <row r="38" spans="1:9" ht="12.75">
      <c r="A38" s="9"/>
      <c r="B38" s="10" t="s">
        <v>21</v>
      </c>
      <c r="C38" s="19"/>
      <c r="D38" s="19"/>
      <c r="E38" s="19">
        <v>0</v>
      </c>
      <c r="F38" s="35">
        <v>760</v>
      </c>
      <c r="G38" s="10"/>
      <c r="H38" s="10">
        <v>75</v>
      </c>
      <c r="I38" s="10">
        <f t="shared" si="6"/>
        <v>835</v>
      </c>
    </row>
    <row r="39" spans="1:9" ht="12.75">
      <c r="A39" s="9"/>
      <c r="B39" s="10" t="s">
        <v>22</v>
      </c>
      <c r="C39" s="19"/>
      <c r="D39" s="19"/>
      <c r="E39" s="19">
        <v>0</v>
      </c>
      <c r="F39" s="35">
        <v>525</v>
      </c>
      <c r="G39" s="10"/>
      <c r="H39" s="10">
        <v>0</v>
      </c>
      <c r="I39" s="10">
        <f t="shared" si="6"/>
        <v>525</v>
      </c>
    </row>
    <row r="40" spans="1:9" ht="12.75">
      <c r="A40" s="9"/>
      <c r="B40" s="10" t="s">
        <v>54</v>
      </c>
      <c r="C40" s="19"/>
      <c r="D40" s="19"/>
      <c r="E40" s="19">
        <v>0</v>
      </c>
      <c r="F40" s="35">
        <v>0</v>
      </c>
      <c r="G40" s="10"/>
      <c r="H40" s="10">
        <v>0</v>
      </c>
      <c r="I40" s="10">
        <f t="shared" si="6"/>
        <v>0</v>
      </c>
    </row>
    <row r="41" spans="1:11" ht="12.75">
      <c r="A41" s="42" t="s">
        <v>62</v>
      </c>
      <c r="B41" s="43"/>
      <c r="C41" s="19">
        <f aca="true" t="shared" si="7" ref="C41:H41">SUM(C33:C40)</f>
        <v>518</v>
      </c>
      <c r="D41" s="19">
        <f t="shared" si="7"/>
        <v>5345</v>
      </c>
      <c r="E41" s="19">
        <f t="shared" si="7"/>
        <v>0</v>
      </c>
      <c r="F41" s="19">
        <f t="shared" si="7"/>
        <v>3625</v>
      </c>
      <c r="G41" s="10">
        <f t="shared" si="7"/>
        <v>0</v>
      </c>
      <c r="H41" s="10">
        <f t="shared" si="7"/>
        <v>4159</v>
      </c>
      <c r="I41" s="36">
        <f>SUM(C41:H41)</f>
        <v>13647</v>
      </c>
      <c r="J41" s="21">
        <v>27053.058024046</v>
      </c>
      <c r="K41" s="39">
        <f>I41/J41</f>
        <v>0.504453137529588</v>
      </c>
    </row>
    <row r="42" spans="1:9" ht="12.75">
      <c r="A42" s="13"/>
      <c r="B42" s="14"/>
      <c r="C42" s="18"/>
      <c r="D42" s="18"/>
      <c r="E42" s="18"/>
      <c r="F42" s="18"/>
      <c r="G42" s="14"/>
      <c r="H42" s="14"/>
      <c r="I42" s="15"/>
    </row>
    <row r="43" spans="1:16" s="11" customFormat="1" ht="12.75">
      <c r="A43" s="42" t="s">
        <v>77</v>
      </c>
      <c r="B43" s="43"/>
      <c r="C43" s="19">
        <v>8</v>
      </c>
      <c r="D43" s="19">
        <v>2000</v>
      </c>
      <c r="E43" s="19"/>
      <c r="F43" s="19"/>
      <c r="G43" s="10">
        <v>0</v>
      </c>
      <c r="H43" s="10">
        <v>2200</v>
      </c>
      <c r="I43" s="10">
        <f aca="true" t="shared" si="8" ref="I43:I50">SUM(C43:H43)</f>
        <v>4208</v>
      </c>
      <c r="J43" s="28"/>
      <c r="K43" s="28"/>
      <c r="L43" s="28"/>
      <c r="M43" s="29"/>
      <c r="N43" s="29"/>
      <c r="O43" s="28"/>
      <c r="P43" s="28"/>
    </row>
    <row r="44" spans="1:9" ht="12.75">
      <c r="A44" s="9"/>
      <c r="B44" s="10" t="s">
        <v>23</v>
      </c>
      <c r="C44" s="19"/>
      <c r="D44" s="19"/>
      <c r="E44" s="19">
        <v>0</v>
      </c>
      <c r="F44" s="35">
        <v>295</v>
      </c>
      <c r="G44" s="10"/>
      <c r="H44" s="10">
        <v>0</v>
      </c>
      <c r="I44" s="10">
        <f t="shared" si="8"/>
        <v>295</v>
      </c>
    </row>
    <row r="45" spans="1:9" ht="12.75">
      <c r="A45" s="9"/>
      <c r="B45" s="10" t="s">
        <v>24</v>
      </c>
      <c r="C45" s="19"/>
      <c r="D45" s="19"/>
      <c r="E45" s="19">
        <v>0</v>
      </c>
      <c r="F45" s="35">
        <v>241</v>
      </c>
      <c r="G45" s="10"/>
      <c r="H45" s="10">
        <v>0</v>
      </c>
      <c r="I45" s="10">
        <f t="shared" si="8"/>
        <v>241</v>
      </c>
    </row>
    <row r="46" spans="1:9" ht="12.75">
      <c r="A46" s="9"/>
      <c r="B46" s="10" t="s">
        <v>25</v>
      </c>
      <c r="C46" s="19"/>
      <c r="D46" s="19"/>
      <c r="E46" s="19">
        <v>0</v>
      </c>
      <c r="F46" s="35">
        <v>320</v>
      </c>
      <c r="G46" s="10"/>
      <c r="H46" s="10">
        <v>0</v>
      </c>
      <c r="I46" s="10">
        <f t="shared" si="8"/>
        <v>320</v>
      </c>
    </row>
    <row r="47" spans="1:9" ht="12.75">
      <c r="A47" s="9"/>
      <c r="B47" s="10" t="s">
        <v>26</v>
      </c>
      <c r="C47" s="19"/>
      <c r="D47" s="19"/>
      <c r="E47" s="19">
        <v>0</v>
      </c>
      <c r="F47" s="35">
        <v>360</v>
      </c>
      <c r="G47" s="10"/>
      <c r="H47" s="10">
        <v>0</v>
      </c>
      <c r="I47" s="10">
        <f t="shared" si="8"/>
        <v>360</v>
      </c>
    </row>
    <row r="48" spans="1:9" ht="12.75">
      <c r="A48" s="9"/>
      <c r="B48" s="10" t="s">
        <v>27</v>
      </c>
      <c r="C48" s="19"/>
      <c r="D48" s="19"/>
      <c r="E48" s="19">
        <v>0</v>
      </c>
      <c r="F48" s="35">
        <v>82.5</v>
      </c>
      <c r="G48" s="10"/>
      <c r="H48" s="10">
        <v>100</v>
      </c>
      <c r="I48" s="10">
        <f t="shared" si="8"/>
        <v>182.5</v>
      </c>
    </row>
    <row r="49" spans="1:9" ht="12.75">
      <c r="A49" s="9"/>
      <c r="B49" s="10" t="s">
        <v>28</v>
      </c>
      <c r="C49" s="19"/>
      <c r="D49" s="19"/>
      <c r="E49" s="19">
        <v>0</v>
      </c>
      <c r="F49" s="35">
        <v>55</v>
      </c>
      <c r="G49" s="10"/>
      <c r="H49" s="10">
        <v>0</v>
      </c>
      <c r="I49" s="10">
        <f t="shared" si="8"/>
        <v>55</v>
      </c>
    </row>
    <row r="50" spans="1:9" ht="12.75">
      <c r="A50" s="9"/>
      <c r="B50" s="10" t="s">
        <v>29</v>
      </c>
      <c r="C50" s="19"/>
      <c r="D50" s="19"/>
      <c r="E50" s="19">
        <v>100</v>
      </c>
      <c r="F50" s="35">
        <v>10</v>
      </c>
      <c r="G50" s="10"/>
      <c r="H50" s="10">
        <v>0</v>
      </c>
      <c r="I50" s="10">
        <f t="shared" si="8"/>
        <v>110</v>
      </c>
    </row>
    <row r="51" spans="1:11" ht="12.75">
      <c r="A51" s="42" t="s">
        <v>61</v>
      </c>
      <c r="B51" s="43"/>
      <c r="C51" s="19">
        <f aca="true" t="shared" si="9" ref="C51:H51">SUM(C43:C50)</f>
        <v>8</v>
      </c>
      <c r="D51" s="19">
        <f t="shared" si="9"/>
        <v>2000</v>
      </c>
      <c r="E51" s="19">
        <f t="shared" si="9"/>
        <v>100</v>
      </c>
      <c r="F51" s="19">
        <f t="shared" si="9"/>
        <v>1363.5</v>
      </c>
      <c r="G51" s="10">
        <f t="shared" si="9"/>
        <v>0</v>
      </c>
      <c r="H51" s="10">
        <f t="shared" si="9"/>
        <v>2300</v>
      </c>
      <c r="I51" s="36">
        <f>SUM(C51:H51)</f>
        <v>5771.5</v>
      </c>
      <c r="J51" s="21">
        <v>10638.656560376372</v>
      </c>
      <c r="K51" s="39">
        <f>I51/J51</f>
        <v>0.5425027086122816</v>
      </c>
    </row>
    <row r="52" spans="1:9" ht="12.75">
      <c r="A52" s="13"/>
      <c r="B52" s="14"/>
      <c r="C52" s="18"/>
      <c r="D52" s="18"/>
      <c r="E52" s="18"/>
      <c r="F52" s="18"/>
      <c r="G52" s="14"/>
      <c r="H52" s="14"/>
      <c r="I52" s="15"/>
    </row>
    <row r="53" spans="1:16" s="11" customFormat="1" ht="12.75">
      <c r="A53" s="42" t="s">
        <v>76</v>
      </c>
      <c r="B53" s="43"/>
      <c r="C53" s="19">
        <v>21</v>
      </c>
      <c r="D53" s="19">
        <v>5795</v>
      </c>
      <c r="E53" s="19"/>
      <c r="F53" s="19"/>
      <c r="G53" s="10">
        <v>0</v>
      </c>
      <c r="H53" s="10">
        <v>2200</v>
      </c>
      <c r="I53" s="10">
        <f>SUM(C53:H53)</f>
        <v>8016</v>
      </c>
      <c r="J53" s="28"/>
      <c r="K53" s="28"/>
      <c r="L53" s="28"/>
      <c r="M53" s="29"/>
      <c r="N53" s="29"/>
      <c r="O53" s="28"/>
      <c r="P53" s="28"/>
    </row>
    <row r="54" spans="1:9" ht="12.75">
      <c r="A54" s="9"/>
      <c r="B54" s="10" t="s">
        <v>30</v>
      </c>
      <c r="C54" s="19"/>
      <c r="D54" s="19"/>
      <c r="E54" s="19">
        <v>500</v>
      </c>
      <c r="F54" s="35">
        <v>50</v>
      </c>
      <c r="G54" s="10"/>
      <c r="H54" s="10"/>
      <c r="I54" s="10">
        <f>SUM(C54:H54)</f>
        <v>550</v>
      </c>
    </row>
    <row r="55" spans="1:9" ht="12.75">
      <c r="A55" s="9"/>
      <c r="B55" s="10" t="s">
        <v>31</v>
      </c>
      <c r="C55" s="19"/>
      <c r="D55" s="19"/>
      <c r="E55" s="19">
        <v>0</v>
      </c>
      <c r="F55" s="35">
        <v>1336.67</v>
      </c>
      <c r="G55" s="10"/>
      <c r="H55" s="10">
        <v>1300</v>
      </c>
      <c r="I55" s="10">
        <f>SUM(C55:H55)</f>
        <v>2636.67</v>
      </c>
    </row>
    <row r="56" spans="1:11" ht="12.75">
      <c r="A56" s="42" t="s">
        <v>63</v>
      </c>
      <c r="B56" s="43"/>
      <c r="C56" s="19">
        <f aca="true" t="shared" si="10" ref="C56:H56">SUM(C53:C55)</f>
        <v>21</v>
      </c>
      <c r="D56" s="19">
        <f t="shared" si="10"/>
        <v>5795</v>
      </c>
      <c r="E56" s="19">
        <f t="shared" si="10"/>
        <v>500</v>
      </c>
      <c r="F56" s="19">
        <f t="shared" si="10"/>
        <v>1386.67</v>
      </c>
      <c r="G56" s="10">
        <f t="shared" si="10"/>
        <v>0</v>
      </c>
      <c r="H56" s="10">
        <f t="shared" si="10"/>
        <v>3500</v>
      </c>
      <c r="I56" s="36">
        <f>SUM(C56:H56)</f>
        <v>11202.67</v>
      </c>
      <c r="J56" s="21">
        <v>7659.50078410873</v>
      </c>
      <c r="K56" s="39">
        <f>I56/J56</f>
        <v>1.4625848754062838</v>
      </c>
    </row>
    <row r="57" spans="1:9" ht="12.75">
      <c r="A57" s="13"/>
      <c r="B57" s="14"/>
      <c r="C57" s="18"/>
      <c r="D57" s="18"/>
      <c r="E57" s="18"/>
      <c r="F57" s="18"/>
      <c r="G57" s="14"/>
      <c r="H57" s="14"/>
      <c r="I57" s="15"/>
    </row>
    <row r="58" spans="1:16" s="11" customFormat="1" ht="12.75">
      <c r="A58" s="42" t="s">
        <v>75</v>
      </c>
      <c r="B58" s="43"/>
      <c r="C58" s="19">
        <v>24</v>
      </c>
      <c r="D58" s="19">
        <v>0</v>
      </c>
      <c r="E58" s="19"/>
      <c r="F58" s="19"/>
      <c r="G58" s="10">
        <v>0</v>
      </c>
      <c r="H58" s="10">
        <v>2200</v>
      </c>
      <c r="I58" s="10">
        <f aca="true" t="shared" si="11" ref="I58:I63">SUM(C58:H58)</f>
        <v>2224</v>
      </c>
      <c r="J58" s="28"/>
      <c r="K58" s="28"/>
      <c r="L58" s="28"/>
      <c r="M58" s="29"/>
      <c r="N58" s="29"/>
      <c r="O58" s="28"/>
      <c r="P58" s="28"/>
    </row>
    <row r="59" spans="1:9" ht="12.75">
      <c r="A59" s="3"/>
      <c r="B59" s="4" t="s">
        <v>32</v>
      </c>
      <c r="C59" s="20"/>
      <c r="D59" s="19"/>
      <c r="E59" s="19">
        <v>1150</v>
      </c>
      <c r="F59" s="35">
        <v>504</v>
      </c>
      <c r="G59" s="10"/>
      <c r="H59" s="10">
        <v>3085</v>
      </c>
      <c r="I59" s="10">
        <f t="shared" si="11"/>
        <v>4739</v>
      </c>
    </row>
    <row r="60" spans="1:9" ht="12.75">
      <c r="A60" s="3"/>
      <c r="B60" s="4" t="s">
        <v>33</v>
      </c>
      <c r="C60" s="20"/>
      <c r="D60" s="19"/>
      <c r="E60" s="19">
        <v>250</v>
      </c>
      <c r="F60" s="35">
        <v>165</v>
      </c>
      <c r="G60" s="10"/>
      <c r="H60" s="10">
        <v>150</v>
      </c>
      <c r="I60" s="10">
        <f t="shared" si="11"/>
        <v>565</v>
      </c>
    </row>
    <row r="61" spans="1:9" ht="12.75">
      <c r="A61" s="3"/>
      <c r="B61" s="4" t="s">
        <v>34</v>
      </c>
      <c r="C61" s="20"/>
      <c r="D61" s="19"/>
      <c r="E61" s="19">
        <v>0</v>
      </c>
      <c r="F61" s="35">
        <v>42.5</v>
      </c>
      <c r="G61" s="10"/>
      <c r="H61" s="10">
        <v>0</v>
      </c>
      <c r="I61" s="10">
        <f t="shared" si="11"/>
        <v>42.5</v>
      </c>
    </row>
    <row r="62" spans="1:9" ht="12.75">
      <c r="A62" s="3"/>
      <c r="B62" s="4" t="s">
        <v>35</v>
      </c>
      <c r="C62" s="20"/>
      <c r="D62" s="19"/>
      <c r="E62" s="19">
        <v>0</v>
      </c>
      <c r="F62" s="35">
        <v>617</v>
      </c>
      <c r="G62" s="10"/>
      <c r="H62" s="10">
        <v>0</v>
      </c>
      <c r="I62" s="10">
        <f t="shared" si="11"/>
        <v>617</v>
      </c>
    </row>
    <row r="63" spans="1:9" ht="12.75">
      <c r="A63" s="3"/>
      <c r="B63" s="4" t="s">
        <v>36</v>
      </c>
      <c r="C63" s="20"/>
      <c r="D63" s="19"/>
      <c r="E63" s="19">
        <v>0</v>
      </c>
      <c r="F63" s="35">
        <v>0</v>
      </c>
      <c r="G63" s="10"/>
      <c r="H63" s="10">
        <v>0</v>
      </c>
      <c r="I63" s="10">
        <f t="shared" si="11"/>
        <v>0</v>
      </c>
    </row>
    <row r="64" spans="1:11" ht="12.75">
      <c r="A64" s="40" t="s">
        <v>64</v>
      </c>
      <c r="B64" s="41"/>
      <c r="C64" s="19">
        <f aca="true" t="shared" si="12" ref="C64:H64">SUM(C58:C63)</f>
        <v>24</v>
      </c>
      <c r="D64" s="19">
        <f t="shared" si="12"/>
        <v>0</v>
      </c>
      <c r="E64" s="19">
        <f t="shared" si="12"/>
        <v>1400</v>
      </c>
      <c r="F64" s="19">
        <f t="shared" si="12"/>
        <v>1328.5</v>
      </c>
      <c r="G64" s="10">
        <f t="shared" si="12"/>
        <v>0</v>
      </c>
      <c r="H64" s="10">
        <f t="shared" si="12"/>
        <v>5435</v>
      </c>
      <c r="I64" s="36">
        <f>SUM(C64:H64)</f>
        <v>8187.5</v>
      </c>
      <c r="J64" s="21">
        <v>6572.399372713016</v>
      </c>
      <c r="K64" s="39">
        <f>I64/J64</f>
        <v>1.2457398791060208</v>
      </c>
    </row>
    <row r="65" spans="1:9" ht="12.75">
      <c r="A65" s="13"/>
      <c r="B65" s="14"/>
      <c r="C65" s="18"/>
      <c r="D65" s="18"/>
      <c r="E65" s="18"/>
      <c r="F65" s="18"/>
      <c r="G65" s="14"/>
      <c r="H65" s="14"/>
      <c r="I65" s="15"/>
    </row>
    <row r="66" spans="1:16" s="11" customFormat="1" ht="12.75">
      <c r="A66" s="42" t="s">
        <v>73</v>
      </c>
      <c r="B66" s="43"/>
      <c r="C66" s="19">
        <v>6906</v>
      </c>
      <c r="D66" s="19">
        <v>0</v>
      </c>
      <c r="E66" s="19"/>
      <c r="F66" s="19"/>
      <c r="G66" s="10">
        <v>0</v>
      </c>
      <c r="H66" s="10">
        <v>2700</v>
      </c>
      <c r="I66" s="10">
        <f>SUM(C66:H66)</f>
        <v>9606</v>
      </c>
      <c r="J66" s="28"/>
      <c r="K66" s="28"/>
      <c r="L66" s="28"/>
      <c r="M66" s="29"/>
      <c r="N66" s="29"/>
      <c r="O66" s="28"/>
      <c r="P66" s="28"/>
    </row>
    <row r="67" spans="1:9" ht="12.75">
      <c r="A67" s="3"/>
      <c r="B67" s="4" t="s">
        <v>37</v>
      </c>
      <c r="C67" s="20"/>
      <c r="D67" s="19"/>
      <c r="E67" s="19">
        <v>0</v>
      </c>
      <c r="F67" s="35">
        <v>1506</v>
      </c>
      <c r="G67" s="10"/>
      <c r="H67" s="10">
        <v>800</v>
      </c>
      <c r="I67" s="10">
        <f>SUM(C67:H67)</f>
        <v>2306</v>
      </c>
    </row>
    <row r="68" spans="1:9" ht="12.75">
      <c r="A68" s="3"/>
      <c r="B68" s="4" t="s">
        <v>38</v>
      </c>
      <c r="C68" s="20"/>
      <c r="D68" s="19"/>
      <c r="E68" s="19">
        <v>0</v>
      </c>
      <c r="F68" s="35">
        <v>125</v>
      </c>
      <c r="G68" s="10"/>
      <c r="H68" s="10">
        <v>200</v>
      </c>
      <c r="I68" s="10">
        <f>SUM(C68:H68)</f>
        <v>325</v>
      </c>
    </row>
    <row r="69" spans="1:9" ht="12.75">
      <c r="A69" s="3"/>
      <c r="B69" s="4" t="s">
        <v>39</v>
      </c>
      <c r="C69" s="20"/>
      <c r="D69" s="19"/>
      <c r="E69" s="19">
        <v>0</v>
      </c>
      <c r="F69" s="35">
        <v>340</v>
      </c>
      <c r="G69" s="10"/>
      <c r="H69" s="10">
        <v>250</v>
      </c>
      <c r="I69" s="10">
        <f>SUM(C69:H69)</f>
        <v>590</v>
      </c>
    </row>
    <row r="70" spans="1:11" ht="12.75">
      <c r="A70" s="40" t="s">
        <v>65</v>
      </c>
      <c r="B70" s="41"/>
      <c r="C70" s="19">
        <f aca="true" t="shared" si="13" ref="C70:H70">SUM(C66:C69)</f>
        <v>6906</v>
      </c>
      <c r="D70" s="19">
        <f t="shared" si="13"/>
        <v>0</v>
      </c>
      <c r="E70" s="19">
        <f t="shared" si="13"/>
        <v>0</v>
      </c>
      <c r="F70" s="19">
        <f t="shared" si="13"/>
        <v>1971</v>
      </c>
      <c r="G70" s="10">
        <f t="shared" si="13"/>
        <v>0</v>
      </c>
      <c r="H70" s="10">
        <f t="shared" si="13"/>
        <v>3950</v>
      </c>
      <c r="I70" s="36">
        <f>SUM(C70:H70)</f>
        <v>12827</v>
      </c>
      <c r="J70" s="21">
        <v>10327.463408259278</v>
      </c>
      <c r="K70" s="39">
        <f>I70/J70</f>
        <v>1.2420281237444757</v>
      </c>
    </row>
    <row r="71" spans="1:9" ht="12.75">
      <c r="A71" s="13"/>
      <c r="B71" s="14"/>
      <c r="C71" s="18"/>
      <c r="D71" s="18"/>
      <c r="E71" s="18"/>
      <c r="F71" s="18"/>
      <c r="G71" s="14"/>
      <c r="H71" s="14"/>
      <c r="I71" s="15"/>
    </row>
    <row r="72" spans="1:16" s="11" customFormat="1" ht="12.75">
      <c r="A72" s="42" t="s">
        <v>72</v>
      </c>
      <c r="B72" s="43"/>
      <c r="C72" s="19">
        <v>15084</v>
      </c>
      <c r="D72" s="19">
        <v>600</v>
      </c>
      <c r="E72" s="19"/>
      <c r="F72" s="19"/>
      <c r="G72" s="10">
        <v>0</v>
      </c>
      <c r="H72" s="10">
        <v>2200</v>
      </c>
      <c r="I72" s="10">
        <f aca="true" t="shared" si="14" ref="I72:I81">SUM(C72:H72)</f>
        <v>17884</v>
      </c>
      <c r="J72" s="28"/>
      <c r="K72" s="28"/>
      <c r="L72" s="28"/>
      <c r="M72" s="29"/>
      <c r="N72" s="29"/>
      <c r="O72" s="28"/>
      <c r="P72" s="28"/>
    </row>
    <row r="73" spans="1:9" ht="12.75">
      <c r="A73" s="3"/>
      <c r="B73" s="4" t="s">
        <v>40</v>
      </c>
      <c r="C73" s="20"/>
      <c r="D73" s="19"/>
      <c r="E73" s="19">
        <v>55</v>
      </c>
      <c r="F73" s="35">
        <v>690</v>
      </c>
      <c r="G73" s="10"/>
      <c r="H73" s="10">
        <v>0</v>
      </c>
      <c r="I73" s="10">
        <f t="shared" si="14"/>
        <v>745</v>
      </c>
    </row>
    <row r="74" spans="1:9" ht="12.75">
      <c r="A74" s="3"/>
      <c r="B74" s="4" t="s">
        <v>41</v>
      </c>
      <c r="C74" s="20"/>
      <c r="D74" s="19"/>
      <c r="E74" s="19">
        <v>547</v>
      </c>
      <c r="F74" s="35">
        <v>691</v>
      </c>
      <c r="G74" s="10"/>
      <c r="H74" s="10">
        <v>500</v>
      </c>
      <c r="I74" s="10">
        <f t="shared" si="14"/>
        <v>1738</v>
      </c>
    </row>
    <row r="75" spans="1:9" ht="12.75">
      <c r="A75" s="3"/>
      <c r="B75" s="4" t="s">
        <v>42</v>
      </c>
      <c r="C75" s="20"/>
      <c r="D75" s="19"/>
      <c r="E75" s="19">
        <v>0</v>
      </c>
      <c r="F75" s="35">
        <v>1926</v>
      </c>
      <c r="G75" s="10"/>
      <c r="H75" s="10">
        <v>0</v>
      </c>
      <c r="I75" s="10">
        <f t="shared" si="14"/>
        <v>1926</v>
      </c>
    </row>
    <row r="76" spans="1:9" ht="12.75">
      <c r="A76" s="3"/>
      <c r="B76" s="4" t="s">
        <v>43</v>
      </c>
      <c r="C76" s="20"/>
      <c r="D76" s="19"/>
      <c r="E76" s="19">
        <v>0</v>
      </c>
      <c r="F76" s="35">
        <v>201</v>
      </c>
      <c r="G76" s="10"/>
      <c r="H76" s="10">
        <v>0</v>
      </c>
      <c r="I76" s="10">
        <f t="shared" si="14"/>
        <v>201</v>
      </c>
    </row>
    <row r="77" spans="1:9" ht="12.75">
      <c r="A77" s="3"/>
      <c r="B77" s="4" t="s">
        <v>44</v>
      </c>
      <c r="C77" s="20"/>
      <c r="D77" s="19"/>
      <c r="E77" s="19">
        <v>580</v>
      </c>
      <c r="F77" s="35">
        <v>258</v>
      </c>
      <c r="G77" s="10"/>
      <c r="H77" s="10">
        <v>0</v>
      </c>
      <c r="I77" s="10">
        <f t="shared" si="14"/>
        <v>838</v>
      </c>
    </row>
    <row r="78" spans="1:9" ht="12.75">
      <c r="A78" s="3"/>
      <c r="B78" s="4" t="s">
        <v>45</v>
      </c>
      <c r="C78" s="20"/>
      <c r="D78" s="19"/>
      <c r="E78" s="19">
        <v>820</v>
      </c>
      <c r="F78" s="35">
        <v>1315</v>
      </c>
      <c r="G78" s="10"/>
      <c r="H78" s="10">
        <v>0</v>
      </c>
      <c r="I78" s="10">
        <f t="shared" si="14"/>
        <v>2135</v>
      </c>
    </row>
    <row r="79" spans="1:9" ht="12.75">
      <c r="A79" s="3"/>
      <c r="B79" s="4" t="s">
        <v>46</v>
      </c>
      <c r="C79" s="20"/>
      <c r="D79" s="19"/>
      <c r="E79" s="19">
        <v>0</v>
      </c>
      <c r="F79" s="35">
        <v>324.67</v>
      </c>
      <c r="G79" s="10"/>
      <c r="H79" s="10">
        <v>0</v>
      </c>
      <c r="I79" s="10">
        <f t="shared" si="14"/>
        <v>324.67</v>
      </c>
    </row>
    <row r="80" spans="1:9" ht="12.75">
      <c r="A80" s="3"/>
      <c r="B80" s="4" t="s">
        <v>47</v>
      </c>
      <c r="C80" s="20"/>
      <c r="D80" s="19"/>
      <c r="E80" s="19">
        <v>0</v>
      </c>
      <c r="F80" s="35">
        <v>0</v>
      </c>
      <c r="G80" s="10"/>
      <c r="H80" s="10">
        <v>0</v>
      </c>
      <c r="I80" s="10">
        <f t="shared" si="14"/>
        <v>0</v>
      </c>
    </row>
    <row r="81" spans="1:9" ht="12.75">
      <c r="A81" s="3"/>
      <c r="B81" s="4" t="s">
        <v>55</v>
      </c>
      <c r="C81" s="20"/>
      <c r="D81" s="19"/>
      <c r="E81" s="19">
        <v>0</v>
      </c>
      <c r="F81" s="35">
        <v>0</v>
      </c>
      <c r="G81" s="10"/>
      <c r="H81" s="10">
        <v>0</v>
      </c>
      <c r="I81" s="10">
        <f t="shared" si="14"/>
        <v>0</v>
      </c>
    </row>
    <row r="82" spans="1:11" ht="12.75">
      <c r="A82" s="40" t="s">
        <v>66</v>
      </c>
      <c r="B82" s="41"/>
      <c r="C82" s="19">
        <f aca="true" t="shared" si="15" ref="C82:H82">SUM(C72:C81)</f>
        <v>15084</v>
      </c>
      <c r="D82" s="19">
        <f t="shared" si="15"/>
        <v>600</v>
      </c>
      <c r="E82" s="19">
        <f t="shared" si="15"/>
        <v>2002</v>
      </c>
      <c r="F82" s="19">
        <f t="shared" si="15"/>
        <v>5405.67</v>
      </c>
      <c r="G82" s="10">
        <f t="shared" si="15"/>
        <v>0</v>
      </c>
      <c r="H82" s="10">
        <f t="shared" si="15"/>
        <v>2700</v>
      </c>
      <c r="I82" s="36">
        <f>SUM(C82:H82)</f>
        <v>25791.67</v>
      </c>
      <c r="J82" s="21">
        <v>17808.54678515421</v>
      </c>
      <c r="K82" s="39">
        <f>I82/J82</f>
        <v>1.4482748261919263</v>
      </c>
    </row>
    <row r="83" spans="1:9" ht="12.75">
      <c r="A83" s="13"/>
      <c r="B83" s="14"/>
      <c r="C83" s="18"/>
      <c r="D83" s="18"/>
      <c r="E83" s="18"/>
      <c r="F83" s="18"/>
      <c r="G83" s="14"/>
      <c r="H83" s="14"/>
      <c r="I83" s="15"/>
    </row>
    <row r="84" spans="1:16" s="11" customFormat="1" ht="12.75">
      <c r="A84" s="42" t="s">
        <v>71</v>
      </c>
      <c r="B84" s="43"/>
      <c r="C84" s="19">
        <v>2636</v>
      </c>
      <c r="D84" s="19">
        <v>200</v>
      </c>
      <c r="E84" s="19"/>
      <c r="F84" s="19"/>
      <c r="G84" s="10">
        <v>0</v>
      </c>
      <c r="H84" s="10">
        <v>2200</v>
      </c>
      <c r="I84" s="10">
        <f aca="true" t="shared" si="16" ref="I84:I90">SUM(C84:H84)</f>
        <v>5036</v>
      </c>
      <c r="J84" s="28"/>
      <c r="K84" s="28"/>
      <c r="L84" s="28"/>
      <c r="M84" s="29"/>
      <c r="N84" s="29"/>
      <c r="O84" s="28"/>
      <c r="P84" s="28"/>
    </row>
    <row r="85" spans="1:9" ht="12.75">
      <c r="A85" s="9"/>
      <c r="B85" s="4" t="s">
        <v>48</v>
      </c>
      <c r="C85" s="20"/>
      <c r="D85" s="19"/>
      <c r="E85" s="19">
        <v>0</v>
      </c>
      <c r="F85" s="35">
        <v>0</v>
      </c>
      <c r="G85" s="10"/>
      <c r="H85" s="10">
        <v>0</v>
      </c>
      <c r="I85" s="10">
        <f t="shared" si="16"/>
        <v>0</v>
      </c>
    </row>
    <row r="86" spans="1:9" ht="12.75">
      <c r="A86" s="3"/>
      <c r="B86" s="4" t="s">
        <v>49</v>
      </c>
      <c r="C86" s="20"/>
      <c r="D86" s="19"/>
      <c r="E86" s="19">
        <v>0</v>
      </c>
      <c r="F86" s="35">
        <v>165</v>
      </c>
      <c r="G86" s="10"/>
      <c r="H86" s="10">
        <v>50</v>
      </c>
      <c r="I86" s="10">
        <f t="shared" si="16"/>
        <v>215</v>
      </c>
    </row>
    <row r="87" spans="1:9" ht="12.75">
      <c r="A87" s="3"/>
      <c r="B87" s="4" t="s">
        <v>50</v>
      </c>
      <c r="C87" s="20"/>
      <c r="D87" s="19"/>
      <c r="E87" s="19">
        <v>0</v>
      </c>
      <c r="F87" s="35">
        <v>25</v>
      </c>
      <c r="G87" s="10"/>
      <c r="H87" s="10">
        <v>0</v>
      </c>
      <c r="I87" s="10">
        <f t="shared" si="16"/>
        <v>25</v>
      </c>
    </row>
    <row r="88" spans="1:9" ht="12.75">
      <c r="A88" s="3"/>
      <c r="B88" s="4" t="s">
        <v>51</v>
      </c>
      <c r="C88" s="20"/>
      <c r="D88" s="19"/>
      <c r="E88" s="19">
        <v>150</v>
      </c>
      <c r="F88" s="35">
        <v>275</v>
      </c>
      <c r="G88" s="10"/>
      <c r="H88" s="10">
        <v>0</v>
      </c>
      <c r="I88" s="10">
        <f t="shared" si="16"/>
        <v>425</v>
      </c>
    </row>
    <row r="89" spans="1:9" ht="12.75">
      <c r="A89" s="3"/>
      <c r="B89" s="4" t="s">
        <v>52</v>
      </c>
      <c r="C89" s="20"/>
      <c r="D89" s="19"/>
      <c r="E89" s="19">
        <v>250</v>
      </c>
      <c r="F89" s="35">
        <v>920</v>
      </c>
      <c r="G89" s="10"/>
      <c r="H89" s="10">
        <v>325</v>
      </c>
      <c r="I89" s="10">
        <f t="shared" si="16"/>
        <v>1495</v>
      </c>
    </row>
    <row r="90" spans="1:9" ht="12.75">
      <c r="A90" s="3"/>
      <c r="B90" s="4" t="s">
        <v>54</v>
      </c>
      <c r="C90" s="20"/>
      <c r="D90" s="19"/>
      <c r="E90" s="19">
        <v>0</v>
      </c>
      <c r="F90" s="35">
        <v>0</v>
      </c>
      <c r="G90" s="10"/>
      <c r="H90" s="10">
        <v>0</v>
      </c>
      <c r="I90" s="10">
        <f t="shared" si="16"/>
        <v>0</v>
      </c>
    </row>
    <row r="91" spans="1:11" ht="12.75">
      <c r="A91" s="40" t="s">
        <v>67</v>
      </c>
      <c r="B91" s="41"/>
      <c r="C91" s="19">
        <f aca="true" t="shared" si="17" ref="C91:H91">SUM(C84:C90)</f>
        <v>2636</v>
      </c>
      <c r="D91" s="19">
        <f t="shared" si="17"/>
        <v>200</v>
      </c>
      <c r="E91" s="19">
        <f t="shared" si="17"/>
        <v>400</v>
      </c>
      <c r="F91" s="19">
        <f t="shared" si="17"/>
        <v>1385</v>
      </c>
      <c r="G91" s="10">
        <f t="shared" si="17"/>
        <v>0</v>
      </c>
      <c r="H91" s="10">
        <f t="shared" si="17"/>
        <v>2575</v>
      </c>
      <c r="I91" s="36">
        <f>SUM(C91:H91)</f>
        <v>7196</v>
      </c>
      <c r="J91" s="21">
        <v>5539.238107684266</v>
      </c>
      <c r="K91" s="39">
        <f>I91/J91</f>
        <v>1.2990956265298297</v>
      </c>
    </row>
    <row r="92" spans="1:9" ht="12.75">
      <c r="A92" s="13"/>
      <c r="B92" s="14"/>
      <c r="C92" s="18"/>
      <c r="D92" s="18"/>
      <c r="E92" s="18"/>
      <c r="F92" s="18"/>
      <c r="G92" s="14"/>
      <c r="H92" s="14"/>
      <c r="I92" s="15"/>
    </row>
    <row r="93" spans="1:16" s="11" customFormat="1" ht="12.75">
      <c r="A93" s="42" t="s">
        <v>74</v>
      </c>
      <c r="B93" s="43"/>
      <c r="C93" s="19">
        <v>0</v>
      </c>
      <c r="D93" s="19"/>
      <c r="E93" s="19"/>
      <c r="F93" s="19">
        <v>114</v>
      </c>
      <c r="G93" s="10"/>
      <c r="H93" s="10">
        <v>0</v>
      </c>
      <c r="I93" s="10">
        <f>SUM(C93:H93)</f>
        <v>114</v>
      </c>
      <c r="J93" s="28"/>
      <c r="K93" s="28"/>
      <c r="L93" s="28"/>
      <c r="M93" s="29"/>
      <c r="N93" s="29"/>
      <c r="O93" s="28"/>
      <c r="P93" s="28"/>
    </row>
    <row r="94" spans="1:11" ht="12.75">
      <c r="A94" s="40" t="s">
        <v>82</v>
      </c>
      <c r="B94" s="41"/>
      <c r="C94" s="19">
        <f aca="true" t="shared" si="18" ref="C94:H94">SUM(C93:C93)</f>
        <v>0</v>
      </c>
      <c r="D94" s="19">
        <f t="shared" si="18"/>
        <v>0</v>
      </c>
      <c r="E94" s="19">
        <f t="shared" si="18"/>
        <v>0</v>
      </c>
      <c r="F94" s="19">
        <f t="shared" si="18"/>
        <v>114</v>
      </c>
      <c r="G94" s="10">
        <f t="shared" si="18"/>
        <v>0</v>
      </c>
      <c r="H94" s="10">
        <f t="shared" si="18"/>
        <v>0</v>
      </c>
      <c r="I94" s="36">
        <f>SUM(C94:H94)</f>
        <v>114</v>
      </c>
      <c r="J94" s="21">
        <v>1145.1907997909045</v>
      </c>
      <c r="K94" s="39">
        <f>I94/J94</f>
        <v>0.099546730571722</v>
      </c>
    </row>
    <row r="95" spans="1:9" ht="12.75">
      <c r="A95" s="16"/>
      <c r="B95" s="14"/>
      <c r="C95" s="18"/>
      <c r="D95" s="18"/>
      <c r="E95" s="18"/>
      <c r="F95" s="18"/>
      <c r="G95" s="14"/>
      <c r="H95" s="14"/>
      <c r="I95" s="15"/>
    </row>
    <row r="96" spans="1:11" ht="12.75">
      <c r="A96" s="40" t="s">
        <v>60</v>
      </c>
      <c r="B96" s="41"/>
      <c r="C96" s="20">
        <f aca="true" t="shared" si="19" ref="C96:H96">C15+C22+C31+C41+C51+C56+C64+C70+C82+C91+C94</f>
        <v>57513</v>
      </c>
      <c r="D96" s="19">
        <f t="shared" si="19"/>
        <v>14000</v>
      </c>
      <c r="E96" s="19">
        <f t="shared" si="19"/>
        <v>8502</v>
      </c>
      <c r="F96" s="19">
        <f t="shared" si="19"/>
        <v>23457.839999999997</v>
      </c>
      <c r="G96" s="10">
        <f t="shared" si="19"/>
        <v>7150</v>
      </c>
      <c r="H96" s="10">
        <f t="shared" si="19"/>
        <v>30919</v>
      </c>
      <c r="I96" s="37">
        <f>SUM(C96:H96)</f>
        <v>141541.84</v>
      </c>
      <c r="J96" s="21">
        <v>127000</v>
      </c>
      <c r="K96" s="39">
        <f>I96/J96</f>
        <v>1.1145026771653543</v>
      </c>
    </row>
    <row r="99" ht="12.75">
      <c r="I99" s="22"/>
    </row>
    <row r="105" ht="12.75">
      <c r="G105" s="11" t="s">
        <v>0</v>
      </c>
    </row>
  </sheetData>
  <mergeCells count="24">
    <mergeCell ref="A1:I1"/>
    <mergeCell ref="A22:B22"/>
    <mergeCell ref="A31:B31"/>
    <mergeCell ref="A96:B96"/>
    <mergeCell ref="A82:B82"/>
    <mergeCell ref="A91:B91"/>
    <mergeCell ref="A7:B7"/>
    <mergeCell ref="A56:B56"/>
    <mergeCell ref="A64:B64"/>
    <mergeCell ref="A70:B70"/>
    <mergeCell ref="A15:B15"/>
    <mergeCell ref="A84:B84"/>
    <mergeCell ref="A72:B72"/>
    <mergeCell ref="A66:B66"/>
    <mergeCell ref="A58:B58"/>
    <mergeCell ref="A17:B17"/>
    <mergeCell ref="A51:B51"/>
    <mergeCell ref="A41:B41"/>
    <mergeCell ref="A24:B24"/>
    <mergeCell ref="A94:B94"/>
    <mergeCell ref="A53:B53"/>
    <mergeCell ref="A43:B43"/>
    <mergeCell ref="A33:B33"/>
    <mergeCell ref="A93:B93"/>
  </mergeCells>
  <printOptions/>
  <pageMargins left="0.75" right="0.5" top="1" bottom="1" header="0.5" footer="0.5"/>
  <pageSetup horizontalDpi="300" verticalDpi="300" orientation="portrait" r:id="rId1"/>
  <headerFooter alignWithMargins="0">
    <oddFooter>&amp;C&amp;D</oddFooter>
  </headerFooter>
  <rowBreaks count="1" manualBreakCount="1">
    <brk id="5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johno</dc:creator>
  <cp:keywords/>
  <dc:description/>
  <cp:lastModifiedBy>UWA</cp:lastModifiedBy>
  <cp:lastPrinted>2007-02-16T21:43:08Z</cp:lastPrinted>
  <dcterms:created xsi:type="dcterms:W3CDTF">2002-08-22T21:17:50Z</dcterms:created>
  <dcterms:modified xsi:type="dcterms:W3CDTF">2007-12-21T14:48:34Z</dcterms:modified>
  <cp:category/>
  <cp:version/>
  <cp:contentType/>
  <cp:contentStatus/>
</cp:coreProperties>
</file>